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20" windowWidth="15300" windowHeight="7090"/>
  </bookViews>
  <sheets>
    <sheet name="Sheet1" sheetId="1" r:id="rId1"/>
    <sheet name="Sheet2" sheetId="2" r:id="rId2"/>
    <sheet name="Sheet3" sheetId="3" r:id="rId3"/>
  </sheets>
  <definedNames>
    <definedName name="eighth">Sheet1!$I$6:$I$29</definedName>
    <definedName name="Fifth" localSheetId="0">Sheet1!$F$6:$F$29</definedName>
    <definedName name="first">Sheet1!$B$6:$B$29</definedName>
    <definedName name="fourth">Sheet1!$E$6:$E$29</definedName>
    <definedName name="_xlnm.Print_Area" localSheetId="0">Sheet1!$A$1:$M$33</definedName>
    <definedName name="second">Sheet1!$C$6:$C$29</definedName>
    <definedName name="seventh">Sheet1!$H$6:$H$29</definedName>
    <definedName name="sixth">Sheet1!$G$6:$G$29</definedName>
    <definedName name="third">Sheet1!$D$6:$D$29</definedName>
  </definedNames>
  <calcPr calcId="145621"/>
</workbook>
</file>

<file path=xl/calcChain.xml><?xml version="1.0" encoding="utf-8"?>
<calcChain xmlns="http://schemas.openxmlformats.org/spreadsheetml/2006/main">
  <c r="L27" i="1" l="1"/>
  <c r="L23" i="1"/>
  <c r="J29" i="1" l="1"/>
  <c r="B30" i="1"/>
  <c r="C30" i="1" s="1"/>
  <c r="D30" i="1" s="1"/>
  <c r="E30" i="1" s="1"/>
  <c r="F30" i="1" s="1"/>
  <c r="G30" i="1" s="1"/>
  <c r="H30" i="1" s="1"/>
  <c r="I30" i="1" s="1"/>
  <c r="J25" i="1"/>
  <c r="D32" i="1" l="1"/>
  <c r="D31" i="1" s="1"/>
  <c r="E32" i="1"/>
  <c r="E31" i="1" s="1"/>
  <c r="F32" i="1"/>
  <c r="F31" i="1" s="1"/>
  <c r="G32" i="1"/>
  <c r="G31" i="1" s="1"/>
  <c r="H32" i="1"/>
  <c r="H31" i="1" s="1"/>
  <c r="I32" i="1"/>
  <c r="I31" i="1" s="1"/>
  <c r="C32" i="1"/>
  <c r="C31" i="1" s="1"/>
  <c r="B32" i="1"/>
  <c r="B31" i="1" s="1"/>
  <c r="J27" i="1" l="1"/>
  <c r="J19" i="1" l="1"/>
  <c r="K30" i="1" l="1"/>
  <c r="J23" i="1"/>
  <c r="J21" i="1"/>
  <c r="L21" i="1" s="1"/>
  <c r="J17" i="1"/>
  <c r="J15" i="1"/>
  <c r="L15" i="1" s="1"/>
  <c r="J13" i="1"/>
  <c r="L13" i="1" s="1"/>
  <c r="J11" i="1"/>
  <c r="L11" i="1" s="1"/>
  <c r="J9" i="1"/>
  <c r="L9" i="1" s="1"/>
  <c r="J7" i="1"/>
  <c r="L7" i="1" s="1"/>
  <c r="L19" i="1"/>
  <c r="L17" i="1" l="1"/>
  <c r="J30" i="1"/>
  <c r="L29" i="1" l="1"/>
</calcChain>
</file>

<file path=xl/sharedStrings.xml><?xml version="1.0" encoding="utf-8"?>
<sst xmlns="http://schemas.openxmlformats.org/spreadsheetml/2006/main" count="113" uniqueCount="64">
  <si>
    <t>Semester</t>
  </si>
  <si>
    <t>English</t>
  </si>
  <si>
    <t>Math</t>
  </si>
  <si>
    <t>Science</t>
  </si>
  <si>
    <t>Social Studies</t>
  </si>
  <si>
    <t>PE/Health/Drivers Ed</t>
  </si>
  <si>
    <t>credits</t>
  </si>
  <si>
    <t>Course Name</t>
  </si>
  <si>
    <t>AP Gov</t>
  </si>
  <si>
    <t>World Language</t>
  </si>
  <si>
    <t>Electives</t>
  </si>
  <si>
    <t>PE 9</t>
  </si>
  <si>
    <t>Health</t>
  </si>
  <si>
    <t>Drivers Ed</t>
  </si>
  <si>
    <t>PE 10</t>
  </si>
  <si>
    <t>Practical Arts</t>
  </si>
  <si>
    <t>Fine Arts</t>
  </si>
  <si>
    <t>Cadet Choir</t>
  </si>
  <si>
    <t>Freshman</t>
  </si>
  <si>
    <t>Sophomore</t>
  </si>
  <si>
    <t>Junior</t>
  </si>
  <si>
    <t>Senior</t>
  </si>
  <si>
    <t>Consumer Ed</t>
  </si>
  <si>
    <t>(3.5 PE/DE)</t>
  </si>
  <si>
    <t>Study Hall</t>
  </si>
  <si>
    <t>Choraliers</t>
  </si>
  <si>
    <t>satisfies fine arts</t>
  </si>
  <si>
    <t>Elective</t>
  </si>
  <si>
    <t>Summer School</t>
  </si>
  <si>
    <t>Total</t>
  </si>
  <si>
    <t>Req'd</t>
  </si>
  <si>
    <t>Credits</t>
  </si>
  <si>
    <r>
      <rPr>
        <b/>
        <sz val="11"/>
        <color rgb="FFFF0000"/>
        <rFont val="Calibri"/>
        <family val="2"/>
        <scheme val="minor"/>
      </rPr>
      <t>(under)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rgb="FF008000"/>
        <rFont val="Calibri"/>
        <family val="2"/>
        <scheme val="minor"/>
      </rPr>
      <t>over</t>
    </r>
  </si>
  <si>
    <r>
      <t>Study Hall</t>
    </r>
    <r>
      <rPr>
        <sz val="11"/>
        <rFont val="Calibri"/>
        <family val="2"/>
      </rPr>
      <t>²</t>
    </r>
  </si>
  <si>
    <t>Acrylic Painting</t>
  </si>
  <si>
    <t>Over/Under elective credits include WL, Choir, &amp; excess credits from Sci, Math, FA, CE &amp; SS</t>
  </si>
  <si>
    <t>Personal Finance H</t>
  </si>
  <si>
    <r>
      <rPr>
        <b/>
        <sz val="9"/>
        <color rgb="FF33CC33"/>
        <rFont val="Calibri"/>
        <family val="2"/>
        <scheme val="minor"/>
      </rPr>
      <t>Summer</t>
    </r>
    <r>
      <rPr>
        <sz val="11"/>
        <color rgb="FF33CC33"/>
        <rFont val="Calibri"/>
        <family val="2"/>
        <scheme val="minor"/>
      </rPr>
      <t xml:space="preserve">
World Studies</t>
    </r>
  </si>
  <si>
    <t># summer classes</t>
  </si>
  <si>
    <t>cumulative credits</t>
  </si>
  <si>
    <t># SchoolYr periods</t>
  </si>
  <si>
    <t>Lunch or aft school</t>
  </si>
  <si>
    <r>
      <rPr>
        <b/>
        <sz val="9"/>
        <color rgb="FF33CC33"/>
        <rFont val="Calibri"/>
        <family val="2"/>
        <scheme val="minor"/>
      </rPr>
      <t>Summer</t>
    </r>
    <r>
      <rPr>
        <sz val="11"/>
        <color rgb="FF33CC33"/>
        <rFont val="Calibri"/>
        <family val="2"/>
        <scheme val="minor"/>
      </rPr>
      <t xml:space="preserve">
Research &amp; Dig. Lit</t>
    </r>
  </si>
  <si>
    <t>include the word "summer" in the course name to include it in summer class count</t>
  </si>
  <si>
    <r>
      <t>Options/</t>
    </r>
    <r>
      <rPr>
        <b/>
        <sz val="11"/>
        <color rgb="FF57B1C9"/>
        <rFont val="Calibri"/>
        <family val="2"/>
        <scheme val="minor"/>
      </rPr>
      <t>Preferred Option</t>
    </r>
  </si>
  <si>
    <r>
      <t>PE 11/</t>
    </r>
    <r>
      <rPr>
        <sz val="11"/>
        <color rgb="FF57B1C9"/>
        <rFont val="Calibri"/>
        <family val="2"/>
        <scheme val="minor"/>
      </rPr>
      <t>yoga</t>
    </r>
  </si>
  <si>
    <r>
      <t>PE 12/</t>
    </r>
    <r>
      <rPr>
        <sz val="11"/>
        <color rgb="FF57B1C9"/>
        <rFont val="Calibri"/>
        <family val="2"/>
        <scheme val="minor"/>
      </rPr>
      <t>yoga</t>
    </r>
  </si>
  <si>
    <t>Key:</t>
  </si>
  <si>
    <r>
      <t>*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requires lunch/after school lab or lunch practice</t>
    </r>
  </si>
  <si>
    <t>AP Micro Economics</t>
  </si>
  <si>
    <t>Enter course name and number of credits</t>
  </si>
  <si>
    <t>4 Year Course Planner</t>
  </si>
  <si>
    <t>Eng course</t>
  </si>
  <si>
    <t>Math course</t>
  </si>
  <si>
    <r>
      <rPr>
        <b/>
        <i/>
        <sz val="11"/>
        <color rgb="FF57B1C9"/>
        <rFont val="Calibri"/>
        <family val="2"/>
        <scheme val="minor"/>
      </rPr>
      <t xml:space="preserve">Math course A </t>
    </r>
    <r>
      <rPr>
        <i/>
        <sz val="11"/>
        <color rgb="FF57B1C9"/>
        <rFont val="Calibri"/>
        <family val="2"/>
        <scheme val="minor"/>
      </rPr>
      <t>or
Math course B</t>
    </r>
  </si>
  <si>
    <t>Sci course</t>
  </si>
  <si>
    <r>
      <t xml:space="preserve">Sci course  </t>
    </r>
    <r>
      <rPr>
        <b/>
        <sz val="11"/>
        <color rgb="FF660066"/>
        <rFont val="Calibri"/>
        <family val="2"/>
        <scheme val="minor"/>
      </rPr>
      <t>*</t>
    </r>
  </si>
  <si>
    <t>Soc course</t>
  </si>
  <si>
    <t>Soc course A or
Soc course B</t>
  </si>
  <si>
    <r>
      <rPr>
        <b/>
        <i/>
        <sz val="11"/>
        <color rgb="FF57B1C9"/>
        <rFont val="Calibri"/>
        <family val="2"/>
        <scheme val="minor"/>
      </rPr>
      <t>Sci course A* or</t>
    </r>
    <r>
      <rPr>
        <i/>
        <sz val="11"/>
        <color rgb="FF57B1C9"/>
        <rFont val="Calibri"/>
        <family val="2"/>
        <scheme val="minor"/>
      </rPr>
      <t xml:space="preserve">
Sci course B</t>
    </r>
    <r>
      <rPr>
        <b/>
        <i/>
        <sz val="11"/>
        <color rgb="FF57B1C9"/>
        <rFont val="Calibri"/>
        <family val="2"/>
        <scheme val="minor"/>
      </rPr>
      <t>* or</t>
    </r>
    <r>
      <rPr>
        <i/>
        <sz val="11"/>
        <color rgb="FF57B1C9"/>
        <rFont val="Calibri"/>
        <family val="2"/>
        <scheme val="minor"/>
      </rPr>
      <t xml:space="preserve">
Sci course C</t>
    </r>
  </si>
  <si>
    <t>WL course</t>
  </si>
  <si>
    <r>
      <rPr>
        <b/>
        <sz val="11"/>
        <color rgb="FF7030A0"/>
        <rFont val="Calibri"/>
        <family val="2"/>
        <scheme val="minor"/>
      </rPr>
      <t>*</t>
    </r>
    <r>
      <rPr>
        <sz val="11"/>
        <color rgb="FF7030A0"/>
        <rFont val="Calibri"/>
        <family val="2"/>
        <scheme val="minor"/>
      </rPr>
      <t xml:space="preserve"> Sci course Lab
Freshman Mentor</t>
    </r>
  </si>
  <si>
    <r>
      <rPr>
        <b/>
        <sz val="11"/>
        <color rgb="FF7030A0"/>
        <rFont val="Calibri"/>
        <family val="2"/>
        <scheme val="minor"/>
      </rPr>
      <t>*</t>
    </r>
    <r>
      <rPr>
        <sz val="11"/>
        <color rgb="FF7030A0"/>
        <rFont val="Calibri"/>
        <family val="2"/>
        <scheme val="minor"/>
      </rPr>
      <t xml:space="preserve"> Sci course Lab</t>
    </r>
  </si>
  <si>
    <t>F.O.G.
pass/fail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</si>
</sst>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[Red]\(0\)"/>
    <numFmt numFmtId="165" formatCode="0.0"/>
    <numFmt numFmtId="166" formatCode="0.000"/>
    <numFmt numFmtId="167" formatCode="0.0_);[Red]\(0.0\)"/>
  </numFmts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33CC33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3333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33CC3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8000"/>
      <name val="Calibri"/>
      <family val="2"/>
      <scheme val="minor"/>
    </font>
    <font>
      <sz val="9"/>
      <color rgb="FF008000"/>
      <name val="Calibri"/>
      <family val="2"/>
      <scheme val="minor"/>
    </font>
    <font>
      <sz val="11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rgb="FF33CC33"/>
      <name val="Calibri"/>
      <family val="2"/>
      <scheme val="minor"/>
    </font>
    <font>
      <b/>
      <sz val="12"/>
      <color rgb="FFC00000"/>
      <name val="Cambria"/>
      <family val="1"/>
      <scheme val="major"/>
    </font>
    <font>
      <sz val="12"/>
      <color rgb="FF008000"/>
      <name val="Cambria"/>
      <family val="1"/>
      <scheme val="major"/>
    </font>
    <font>
      <i/>
      <sz val="11"/>
      <color rgb="FF00B05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33CC33"/>
      <name val="Calibri"/>
      <family val="2"/>
      <scheme val="minor"/>
    </font>
    <font>
      <sz val="11"/>
      <color rgb="FF57B1C9"/>
      <name val="Calibri"/>
      <family val="2"/>
      <scheme val="minor"/>
    </font>
    <font>
      <b/>
      <sz val="11"/>
      <color rgb="FF57B1C9"/>
      <name val="Calibri"/>
      <family val="2"/>
      <scheme val="minor"/>
    </font>
    <font>
      <i/>
      <sz val="11"/>
      <color rgb="FF57B1C9"/>
      <name val="Calibri"/>
      <family val="2"/>
      <scheme val="minor"/>
    </font>
    <font>
      <b/>
      <i/>
      <sz val="11"/>
      <color rgb="FF57B1C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 applyAlignment="1">
      <alignment wrapText="1"/>
    </xf>
    <xf numFmtId="0" fontId="2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4" fillId="4" borderId="0" xfId="0" applyFont="1" applyFill="1"/>
    <xf numFmtId="0" fontId="2" fillId="3" borderId="0" xfId="0" applyFont="1" applyFill="1"/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left"/>
    </xf>
    <xf numFmtId="0" fontId="10" fillId="0" borderId="5" xfId="0" applyFont="1" applyBorder="1"/>
    <xf numFmtId="0" fontId="20" fillId="0" borderId="5" xfId="0" applyFont="1" applyBorder="1"/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6" fillId="0" borderId="0" xfId="0" applyFont="1" applyFill="1"/>
    <xf numFmtId="0" fontId="6" fillId="4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3" fillId="0" borderId="0" xfId="0" applyFont="1"/>
    <xf numFmtId="0" fontId="0" fillId="0" borderId="7" xfId="0" applyBorder="1"/>
    <xf numFmtId="0" fontId="29" fillId="5" borderId="0" xfId="0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30" fillId="5" borderId="7" xfId="0" applyFont="1" applyFill="1" applyBorder="1"/>
    <xf numFmtId="0" fontId="30" fillId="5" borderId="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30" fillId="5" borderId="16" xfId="0" applyFont="1" applyFill="1" applyBorder="1" applyAlignment="1">
      <alignment horizontal="center"/>
    </xf>
    <xf numFmtId="0" fontId="29" fillId="5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32" fillId="5" borderId="0" xfId="0" applyFont="1" applyFill="1"/>
    <xf numFmtId="165" fontId="5" fillId="0" borderId="15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7" fillId="0" borderId="10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>
      <alignment wrapText="1"/>
    </xf>
    <xf numFmtId="0" fontId="18" fillId="0" borderId="0" xfId="0" applyFont="1" applyFill="1" applyBorder="1"/>
    <xf numFmtId="0" fontId="24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5" fillId="0" borderId="0" xfId="0" applyFont="1" applyFill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4" borderId="2" xfId="0" applyFill="1" applyBorder="1" applyProtection="1">
      <protection locked="0"/>
    </xf>
    <xf numFmtId="0" fontId="0" fillId="4" borderId="0" xfId="0" applyFill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0" fontId="8" fillId="4" borderId="2" xfId="0" applyFont="1" applyFill="1" applyBorder="1" applyAlignment="1" applyProtection="1">
      <alignment horizontal="center" wrapText="1"/>
      <protection locked="0"/>
    </xf>
    <xf numFmtId="0" fontId="8" fillId="4" borderId="12" xfId="0" applyFont="1" applyFill="1" applyBorder="1" applyAlignment="1" applyProtection="1">
      <alignment horizontal="center" wrapText="1"/>
      <protection locked="0"/>
    </xf>
    <xf numFmtId="0" fontId="4" fillId="4" borderId="11" xfId="0" applyFont="1" applyFill="1" applyBorder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13" fillId="4" borderId="2" xfId="0" applyFont="1" applyFill="1" applyBorder="1" applyProtection="1">
      <protection locked="0"/>
    </xf>
    <xf numFmtId="0" fontId="13" fillId="4" borderId="3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23" fillId="0" borderId="12" xfId="0" applyFont="1" applyBorder="1" applyAlignment="1" applyProtection="1">
      <alignment horizontal="center" wrapText="1"/>
      <protection locked="0"/>
    </xf>
    <xf numFmtId="0" fontId="13" fillId="0" borderId="14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0" fillId="4" borderId="2" xfId="0" applyFont="1" applyFill="1" applyBorder="1" applyProtection="1">
      <protection locked="0"/>
    </xf>
    <xf numFmtId="0" fontId="13" fillId="4" borderId="12" xfId="0" applyFont="1" applyFill="1" applyBorder="1" applyProtection="1">
      <protection locked="0"/>
    </xf>
    <xf numFmtId="0" fontId="19" fillId="4" borderId="11" xfId="0" applyFont="1" applyFill="1" applyBorder="1" applyAlignment="1" applyProtection="1">
      <alignment wrapText="1"/>
      <protection locked="0"/>
    </xf>
    <xf numFmtId="0" fontId="19" fillId="4" borderId="12" xfId="0" applyFont="1" applyFill="1" applyBorder="1" applyAlignment="1" applyProtection="1">
      <alignment wrapText="1"/>
      <protection locked="0"/>
    </xf>
    <xf numFmtId="0" fontId="11" fillId="4" borderId="11" xfId="0" applyFont="1" applyFill="1" applyBorder="1" applyAlignment="1" applyProtection="1">
      <alignment wrapText="1"/>
      <protection locked="0"/>
    </xf>
    <xf numFmtId="0" fontId="11" fillId="4" borderId="12" xfId="0" applyFont="1" applyFill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0" borderId="2" xfId="0" applyFont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31" fillId="0" borderId="3" xfId="0" applyFont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26" fillId="4" borderId="11" xfId="0" applyFont="1" applyFill="1" applyBorder="1" applyAlignment="1" applyProtection="1">
      <alignment horizontal="center" wrapText="1"/>
      <protection locked="0"/>
    </xf>
    <xf numFmtId="0" fontId="26" fillId="4" borderId="12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4" borderId="0" xfId="0" applyFill="1" applyBorder="1"/>
    <xf numFmtId="0" fontId="5" fillId="4" borderId="0" xfId="0" applyFont="1" applyFill="1" applyBorder="1" applyAlignment="1">
      <alignment horizontal="center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7" xfId="0" applyFont="1" applyFill="1" applyBorder="1"/>
    <xf numFmtId="0" fontId="0" fillId="0" borderId="2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/>
    <xf numFmtId="0" fontId="7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7" xfId="0" applyFill="1" applyBorder="1"/>
    <xf numFmtId="0" fontId="5" fillId="3" borderId="21" xfId="0" applyFont="1" applyFill="1" applyBorder="1" applyAlignment="1">
      <alignment horizontal="center"/>
    </xf>
    <xf numFmtId="0" fontId="34" fillId="0" borderId="5" xfId="0" applyFont="1" applyBorder="1"/>
    <xf numFmtId="0" fontId="36" fillId="4" borderId="2" xfId="0" applyFont="1" applyFill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wrapText="1"/>
      <protection locked="0"/>
    </xf>
    <xf numFmtId="0" fontId="36" fillId="4" borderId="11" xfId="0" applyFont="1" applyFill="1" applyBorder="1" applyAlignment="1" applyProtection="1">
      <alignment wrapText="1"/>
      <protection locked="0"/>
    </xf>
    <xf numFmtId="0" fontId="10" fillId="0" borderId="0" xfId="0" applyFont="1"/>
    <xf numFmtId="0" fontId="8" fillId="0" borderId="5" xfId="0" applyFont="1" applyBorder="1"/>
    <xf numFmtId="0" fontId="2" fillId="0" borderId="22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33" fillId="4" borderId="8" xfId="0" applyFont="1" applyFill="1" applyBorder="1" applyAlignment="1" applyProtection="1">
      <alignment horizontal="center"/>
      <protection locked="0"/>
    </xf>
    <xf numFmtId="0" fontId="33" fillId="4" borderId="9" xfId="0" applyFont="1" applyFill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2" fillId="0" borderId="3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2" fillId="0" borderId="0" xfId="0" applyFont="1" applyBorder="1" applyAlignment="1">
      <alignment horizontal="right"/>
    </xf>
    <xf numFmtId="0" fontId="8" fillId="0" borderId="0" xfId="0" applyFont="1" applyBorder="1"/>
    <xf numFmtId="0" fontId="10" fillId="0" borderId="0" xfId="0" applyFont="1" applyBorder="1"/>
    <xf numFmtId="0" fontId="34" fillId="0" borderId="0" xfId="0" applyFont="1" applyBorder="1"/>
    <xf numFmtId="0" fontId="20" fillId="0" borderId="0" xfId="0" applyFont="1" applyBorder="1"/>
    <xf numFmtId="0" fontId="1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7" fontId="6" fillId="0" borderId="7" xfId="0" applyNumberFormat="1" applyFont="1" applyBorder="1" applyAlignment="1">
      <alignment horizontal="center"/>
    </xf>
    <xf numFmtId="167" fontId="4" fillId="4" borderId="0" xfId="0" applyNumberFormat="1" applyFont="1" applyFill="1" applyAlignment="1">
      <alignment horizontal="center"/>
    </xf>
    <xf numFmtId="167" fontId="6" fillId="4" borderId="7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4" borderId="7" xfId="0" applyNumberFormat="1" applyFont="1" applyFill="1" applyBorder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7" fontId="6" fillId="0" borderId="7" xfId="0" applyNumberFormat="1" applyFont="1" applyFill="1" applyBorder="1" applyAlignment="1">
      <alignment horizontal="center"/>
    </xf>
    <xf numFmtId="167" fontId="6" fillId="0" borderId="14" xfId="0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center"/>
    </xf>
    <xf numFmtId="167" fontId="6" fillId="4" borderId="20" xfId="0" applyNumberFormat="1" applyFont="1" applyFill="1" applyBorder="1" applyAlignment="1">
      <alignment horizontal="center"/>
    </xf>
    <xf numFmtId="0" fontId="36" fillId="4" borderId="23" xfId="0" applyFont="1" applyFill="1" applyBorder="1" applyAlignment="1" applyProtection="1">
      <alignment wrapText="1"/>
      <protection locked="0"/>
    </xf>
    <xf numFmtId="0" fontId="10" fillId="4" borderId="2" xfId="0" applyFont="1" applyFill="1" applyBorder="1" applyAlignment="1" applyProtection="1">
      <alignment wrapText="1"/>
      <protection locked="0"/>
    </xf>
    <xf numFmtId="165" fontId="6" fillId="0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FF99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57B1C9"/>
      <color rgb="FF33CC33"/>
      <color rgb="FF660066"/>
      <color rgb="FFFF9999"/>
      <color rgb="FF008000"/>
      <color rgb="FFFFFF99"/>
      <color rgb="FF0000FF"/>
      <color rgb="FFCCFFCC"/>
      <color rgb="FFF2F2F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45"/>
  <sheetViews>
    <sheetView tabSelected="1" zoomScale="75" zoomScaleNormal="75" workbookViewId="0">
      <pane ySplit="5" topLeftCell="A16" activePane="bottomLeft" state="frozen"/>
      <selection pane="bottomLeft" activeCell="B29" sqref="B29"/>
    </sheetView>
  </sheetViews>
  <sheetFormatPr defaultRowHeight="14.5" x14ac:dyDescent="0.35"/>
  <cols>
    <col min="1" max="1" width="19" customWidth="1"/>
    <col min="2" max="3" width="12.453125" bestFit="1" customWidth="1"/>
    <col min="4" max="4" width="16.81640625" customWidth="1"/>
    <col min="5" max="5" width="16.36328125" customWidth="1"/>
    <col min="6" max="6" width="18.36328125" customWidth="1"/>
    <col min="7" max="7" width="20.81640625" customWidth="1"/>
    <col min="8" max="8" width="21.81640625" customWidth="1"/>
    <col min="9" max="9" width="22.90625" bestFit="1" customWidth="1"/>
    <col min="10" max="10" width="6.54296875" style="3" bestFit="1" customWidth="1"/>
    <col min="12" max="12" width="12.08984375" style="3" customWidth="1"/>
    <col min="13" max="13" width="43.36328125" style="19" customWidth="1"/>
    <col min="14" max="77" width="8.7265625" style="37"/>
    <col min="78" max="203" width="8.7265625" style="5"/>
  </cols>
  <sheetData>
    <row r="1" spans="1:203" ht="19" thickBot="1" x14ac:dyDescent="0.5">
      <c r="A1" s="2" t="s">
        <v>51</v>
      </c>
      <c r="C1" s="151" t="s">
        <v>47</v>
      </c>
      <c r="D1" s="150" t="s">
        <v>28</v>
      </c>
      <c r="E1" s="22" t="s">
        <v>27</v>
      </c>
      <c r="F1" s="145" t="s">
        <v>44</v>
      </c>
      <c r="G1" s="24"/>
      <c r="H1" s="23" t="s">
        <v>48</v>
      </c>
      <c r="I1" s="25"/>
      <c r="J1" s="66"/>
      <c r="L1" s="66"/>
    </row>
    <row r="2" spans="1:203" x14ac:dyDescent="0.35">
      <c r="A2" t="s">
        <v>50</v>
      </c>
      <c r="C2" s="172"/>
      <c r="D2" s="173"/>
      <c r="E2" s="174"/>
      <c r="F2" s="175"/>
      <c r="G2" s="5"/>
      <c r="H2" s="176"/>
      <c r="I2" s="5"/>
      <c r="J2" s="66"/>
      <c r="L2" s="66"/>
    </row>
    <row r="3" spans="1:203" x14ac:dyDescent="0.35">
      <c r="B3" s="181" t="s">
        <v>0</v>
      </c>
      <c r="C3" s="182"/>
      <c r="D3" s="182"/>
      <c r="E3" s="182"/>
      <c r="F3" s="182"/>
      <c r="G3" s="182"/>
      <c r="H3" s="182"/>
      <c r="I3" s="182"/>
      <c r="J3" s="66"/>
      <c r="L3" s="66"/>
    </row>
    <row r="4" spans="1:203" s="1" customFormat="1" x14ac:dyDescent="0.35">
      <c r="A4" s="179" t="s">
        <v>7</v>
      </c>
      <c r="B4" s="7">
        <v>1</v>
      </c>
      <c r="C4" s="8">
        <v>2</v>
      </c>
      <c r="D4" s="7">
        <v>3</v>
      </c>
      <c r="E4" s="42">
        <v>4</v>
      </c>
      <c r="F4" s="7">
        <v>5</v>
      </c>
      <c r="G4" s="8">
        <v>6</v>
      </c>
      <c r="H4" s="7">
        <v>7</v>
      </c>
      <c r="I4" s="8">
        <v>8</v>
      </c>
      <c r="J4" s="65" t="s">
        <v>29</v>
      </c>
      <c r="K4" s="65" t="s">
        <v>30</v>
      </c>
      <c r="L4" s="15"/>
      <c r="M4" s="20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</row>
    <row r="5" spans="1:203" s="1" customFormat="1" x14ac:dyDescent="0.35">
      <c r="A5" s="180"/>
      <c r="B5" s="183" t="s">
        <v>18</v>
      </c>
      <c r="C5" s="184"/>
      <c r="D5" s="181" t="s">
        <v>19</v>
      </c>
      <c r="E5" s="185"/>
      <c r="F5" s="183" t="s">
        <v>20</v>
      </c>
      <c r="G5" s="184"/>
      <c r="H5" s="183" t="s">
        <v>21</v>
      </c>
      <c r="I5" s="184"/>
      <c r="J5" s="65" t="s">
        <v>6</v>
      </c>
      <c r="K5" s="65" t="s">
        <v>31</v>
      </c>
      <c r="L5" s="65" t="s">
        <v>32</v>
      </c>
      <c r="M5" s="20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</row>
    <row r="6" spans="1:203" x14ac:dyDescent="0.35">
      <c r="A6" s="1" t="s">
        <v>1</v>
      </c>
      <c r="B6" s="85" t="s">
        <v>52</v>
      </c>
      <c r="C6" s="86" t="s">
        <v>52</v>
      </c>
      <c r="D6" s="87" t="s">
        <v>52</v>
      </c>
      <c r="E6" s="87" t="s">
        <v>52</v>
      </c>
      <c r="F6" s="87" t="s">
        <v>52</v>
      </c>
      <c r="G6" s="87" t="s">
        <v>52</v>
      </c>
      <c r="H6" s="87" t="s">
        <v>52</v>
      </c>
      <c r="I6" s="87" t="s">
        <v>52</v>
      </c>
      <c r="J6" s="137"/>
      <c r="L6" s="66"/>
    </row>
    <row r="7" spans="1:203" s="27" customFormat="1" ht="15" thickBot="1" x14ac:dyDescent="0.4">
      <c r="A7" s="26" t="s">
        <v>6</v>
      </c>
      <c r="B7" s="152">
        <v>1</v>
      </c>
      <c r="C7" s="153">
        <v>1</v>
      </c>
      <c r="D7" s="154">
        <v>1</v>
      </c>
      <c r="E7" s="154">
        <v>1</v>
      </c>
      <c r="F7" s="152">
        <v>1</v>
      </c>
      <c r="G7" s="153">
        <v>1</v>
      </c>
      <c r="H7" s="152">
        <v>1</v>
      </c>
      <c r="I7" s="153">
        <v>1</v>
      </c>
      <c r="J7" s="27">
        <f>SUM(B7:I7)</f>
        <v>8</v>
      </c>
      <c r="K7" s="28">
        <v>8</v>
      </c>
      <c r="L7" s="186">
        <f>J7-K7</f>
        <v>0</v>
      </c>
      <c r="M7" s="29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</row>
    <row r="8" spans="1:203" ht="29" x14ac:dyDescent="0.35">
      <c r="A8" s="11" t="s">
        <v>2</v>
      </c>
      <c r="B8" s="88" t="s">
        <v>53</v>
      </c>
      <c r="C8" s="88" t="s">
        <v>53</v>
      </c>
      <c r="D8" s="88" t="s">
        <v>53</v>
      </c>
      <c r="E8" s="88" t="s">
        <v>53</v>
      </c>
      <c r="F8" s="88" t="s">
        <v>53</v>
      </c>
      <c r="G8" s="88" t="s">
        <v>53</v>
      </c>
      <c r="H8" s="146" t="s">
        <v>54</v>
      </c>
      <c r="I8" s="196" t="s">
        <v>54</v>
      </c>
      <c r="J8" s="13"/>
      <c r="K8" s="14"/>
      <c r="L8" s="187"/>
    </row>
    <row r="9" spans="1:203" s="27" customFormat="1" ht="15" thickBot="1" x14ac:dyDescent="0.4">
      <c r="A9" s="30" t="s">
        <v>6</v>
      </c>
      <c r="B9" s="155">
        <v>1</v>
      </c>
      <c r="C9" s="156">
        <v>1</v>
      </c>
      <c r="D9" s="157">
        <v>1</v>
      </c>
      <c r="E9" s="157">
        <v>1</v>
      </c>
      <c r="F9" s="155">
        <v>1</v>
      </c>
      <c r="G9" s="156">
        <v>1</v>
      </c>
      <c r="H9" s="155">
        <v>1</v>
      </c>
      <c r="I9" s="156">
        <v>1</v>
      </c>
      <c r="J9" s="31">
        <f>SUM(B9:I9)</f>
        <v>8</v>
      </c>
      <c r="K9" s="32">
        <v>6</v>
      </c>
      <c r="L9" s="188">
        <f>J9-K9</f>
        <v>2</v>
      </c>
      <c r="M9" s="2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</row>
    <row r="10" spans="1:203" ht="43.5" x14ac:dyDescent="0.35">
      <c r="A10" s="1" t="s">
        <v>3</v>
      </c>
      <c r="B10" s="85" t="s">
        <v>55</v>
      </c>
      <c r="C10" s="86" t="s">
        <v>55</v>
      </c>
      <c r="D10" s="86" t="s">
        <v>55</v>
      </c>
      <c r="E10" s="86" t="s">
        <v>55</v>
      </c>
      <c r="F10" s="90" t="s">
        <v>56</v>
      </c>
      <c r="G10" s="90" t="s">
        <v>56</v>
      </c>
      <c r="H10" s="147" t="s">
        <v>59</v>
      </c>
      <c r="I10" s="147" t="s">
        <v>59</v>
      </c>
      <c r="J10" s="137"/>
      <c r="K10" s="9"/>
      <c r="L10" s="189"/>
    </row>
    <row r="11" spans="1:203" s="27" customFormat="1" ht="15" thickBot="1" x14ac:dyDescent="0.4">
      <c r="A11" s="26" t="s">
        <v>6</v>
      </c>
      <c r="B11" s="152">
        <v>1</v>
      </c>
      <c r="C11" s="153">
        <v>1</v>
      </c>
      <c r="D11" s="154">
        <v>1</v>
      </c>
      <c r="E11" s="154">
        <v>1</v>
      </c>
      <c r="F11" s="152">
        <v>1</v>
      </c>
      <c r="G11" s="153">
        <v>1</v>
      </c>
      <c r="H11" s="152">
        <v>1</v>
      </c>
      <c r="I11" s="153">
        <v>1</v>
      </c>
      <c r="J11" s="27">
        <f>SUM(B11:I11)</f>
        <v>8</v>
      </c>
      <c r="K11" s="28">
        <v>6</v>
      </c>
      <c r="L11" s="186">
        <f>J11-K11</f>
        <v>2</v>
      </c>
      <c r="M11" s="2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</row>
    <row r="12" spans="1:203" ht="43.5" x14ac:dyDescent="0.35">
      <c r="A12" s="11" t="s">
        <v>4</v>
      </c>
      <c r="B12" s="91" t="s">
        <v>37</v>
      </c>
      <c r="C12" s="92" t="s">
        <v>37</v>
      </c>
      <c r="D12" s="89" t="s">
        <v>8</v>
      </c>
      <c r="E12" s="89"/>
      <c r="F12" s="93" t="s">
        <v>57</v>
      </c>
      <c r="G12" t="s">
        <v>57</v>
      </c>
      <c r="H12" s="148" t="s">
        <v>58</v>
      </c>
      <c r="I12" s="196" t="s">
        <v>58</v>
      </c>
      <c r="J12" s="13"/>
      <c r="K12" s="14"/>
      <c r="L12" s="187"/>
    </row>
    <row r="13" spans="1:203" s="27" customFormat="1" ht="15" thickBot="1" x14ac:dyDescent="0.4">
      <c r="A13" s="30" t="s">
        <v>6</v>
      </c>
      <c r="B13" s="158">
        <v>1</v>
      </c>
      <c r="C13" s="159">
        <v>1</v>
      </c>
      <c r="D13" s="157">
        <v>1</v>
      </c>
      <c r="E13" s="157"/>
      <c r="F13" s="155">
        <v>1</v>
      </c>
      <c r="G13" s="156">
        <v>1</v>
      </c>
      <c r="H13" s="155">
        <v>1</v>
      </c>
      <c r="I13" s="156">
        <v>1</v>
      </c>
      <c r="J13" s="31">
        <f>SUM(B13:I13)</f>
        <v>7</v>
      </c>
      <c r="K13" s="32">
        <v>6</v>
      </c>
      <c r="L13" s="188">
        <f>J13-K13</f>
        <v>1</v>
      </c>
      <c r="M13" s="29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</row>
    <row r="14" spans="1:203" x14ac:dyDescent="0.35">
      <c r="A14" s="1" t="s">
        <v>5</v>
      </c>
      <c r="B14" s="85" t="s">
        <v>11</v>
      </c>
      <c r="C14" s="86" t="s">
        <v>12</v>
      </c>
      <c r="D14" s="87" t="s">
        <v>14</v>
      </c>
      <c r="E14" s="94" t="s">
        <v>13</v>
      </c>
      <c r="F14" s="85" t="s">
        <v>45</v>
      </c>
      <c r="G14" s="86" t="s">
        <v>45</v>
      </c>
      <c r="H14" s="85" t="s">
        <v>46</v>
      </c>
      <c r="I14" s="86" t="s">
        <v>46</v>
      </c>
      <c r="J14" s="66"/>
      <c r="K14" s="9"/>
      <c r="L14" s="189"/>
    </row>
    <row r="15" spans="1:203" s="27" customFormat="1" ht="15" thickBot="1" x14ac:dyDescent="0.4">
      <c r="A15" s="26" t="s">
        <v>6</v>
      </c>
      <c r="B15" s="152">
        <v>0.5</v>
      </c>
      <c r="C15" s="153">
        <v>1</v>
      </c>
      <c r="D15" s="154">
        <v>0.5</v>
      </c>
      <c r="E15" s="154">
        <v>0.5</v>
      </c>
      <c r="F15" s="152">
        <v>0.5</v>
      </c>
      <c r="G15" s="153">
        <v>0.5</v>
      </c>
      <c r="H15" s="152">
        <v>0.5</v>
      </c>
      <c r="I15" s="153">
        <v>0.5</v>
      </c>
      <c r="J15" s="27">
        <f>SUM(B15:I15)</f>
        <v>4.5</v>
      </c>
      <c r="K15" s="28">
        <v>4.5</v>
      </c>
      <c r="L15" s="186">
        <f>J15-K15</f>
        <v>0</v>
      </c>
      <c r="M15" s="33" t="s">
        <v>23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</row>
    <row r="16" spans="1:203" x14ac:dyDescent="0.35">
      <c r="A16" s="11" t="s">
        <v>9</v>
      </c>
      <c r="B16" s="95" t="s">
        <v>60</v>
      </c>
      <c r="C16" s="96" t="s">
        <v>60</v>
      </c>
      <c r="D16" s="97" t="s">
        <v>60</v>
      </c>
      <c r="E16" s="97" t="s">
        <v>60</v>
      </c>
      <c r="F16" s="149" t="s">
        <v>60</v>
      </c>
      <c r="G16" s="96" t="s">
        <v>60</v>
      </c>
      <c r="H16" s="95" t="s">
        <v>60</v>
      </c>
      <c r="I16" s="104" t="s">
        <v>60</v>
      </c>
      <c r="J16" s="13"/>
      <c r="K16" s="14"/>
      <c r="L16" s="187"/>
      <c r="M16" s="21"/>
    </row>
    <row r="17" spans="1:203" s="27" customFormat="1" ht="15" thickBot="1" x14ac:dyDescent="0.4">
      <c r="A17" s="30" t="s">
        <v>6</v>
      </c>
      <c r="B17" s="155">
        <v>1</v>
      </c>
      <c r="C17" s="156">
        <v>1</v>
      </c>
      <c r="D17" s="157">
        <v>1</v>
      </c>
      <c r="E17" s="157">
        <v>1</v>
      </c>
      <c r="F17" s="155">
        <v>1</v>
      </c>
      <c r="G17" s="156">
        <v>1</v>
      </c>
      <c r="H17" s="155">
        <v>1</v>
      </c>
      <c r="I17" s="156">
        <v>1</v>
      </c>
      <c r="J17" s="31">
        <f>SUM(B17:I17)</f>
        <v>8</v>
      </c>
      <c r="K17" s="32">
        <v>0</v>
      </c>
      <c r="L17" s="190">
        <f>J17-K17</f>
        <v>8</v>
      </c>
      <c r="M17" s="33" t="s">
        <v>26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</row>
    <row r="18" spans="1:203" ht="29" x14ac:dyDescent="0.35">
      <c r="A18" s="1" t="s">
        <v>15</v>
      </c>
      <c r="B18" s="85"/>
      <c r="C18" s="86"/>
      <c r="D18" s="135" t="s">
        <v>42</v>
      </c>
      <c r="E18" s="98"/>
      <c r="F18" s="99"/>
      <c r="G18" s="100"/>
      <c r="H18" s="101"/>
      <c r="I18" s="102"/>
      <c r="J18" s="66"/>
      <c r="K18" s="9"/>
      <c r="L18" s="189"/>
      <c r="M18" s="21"/>
    </row>
    <row r="19" spans="1:203" s="27" customFormat="1" ht="15" thickBot="1" x14ac:dyDescent="0.4">
      <c r="A19" s="26" t="s">
        <v>6</v>
      </c>
      <c r="B19" s="152"/>
      <c r="C19" s="153"/>
      <c r="D19" s="160">
        <v>1</v>
      </c>
      <c r="E19" s="161"/>
      <c r="F19" s="154"/>
      <c r="G19" s="153"/>
      <c r="H19" s="152"/>
      <c r="I19" s="162"/>
      <c r="J19" s="27">
        <f>SUM(B19:I19)</f>
        <v>1</v>
      </c>
      <c r="K19" s="28">
        <v>1</v>
      </c>
      <c r="L19" s="186">
        <f>J19-K19</f>
        <v>0</v>
      </c>
      <c r="M19" s="34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</row>
    <row r="20" spans="1:203" x14ac:dyDescent="0.35">
      <c r="A20" s="11" t="s">
        <v>16</v>
      </c>
      <c r="B20" s="103" t="s">
        <v>17</v>
      </c>
      <c r="C20" s="96" t="s">
        <v>17</v>
      </c>
      <c r="D20" s="97" t="s">
        <v>25</v>
      </c>
      <c r="E20" s="104" t="s">
        <v>34</v>
      </c>
      <c r="F20" s="105"/>
      <c r="G20" s="106"/>
      <c r="H20" s="107"/>
      <c r="I20" s="108"/>
      <c r="J20" s="13"/>
      <c r="K20" s="14"/>
      <c r="L20" s="187"/>
      <c r="M20" s="21"/>
    </row>
    <row r="21" spans="1:203" s="27" customFormat="1" ht="15" thickBot="1" x14ac:dyDescent="0.4">
      <c r="A21" s="30" t="s">
        <v>6</v>
      </c>
      <c r="B21" s="155">
        <v>1</v>
      </c>
      <c r="C21" s="156">
        <v>1</v>
      </c>
      <c r="D21" s="157">
        <v>1</v>
      </c>
      <c r="E21" s="157">
        <v>1</v>
      </c>
      <c r="F21" s="155"/>
      <c r="G21" s="156"/>
      <c r="H21" s="155"/>
      <c r="I21" s="156"/>
      <c r="J21" s="31">
        <f>SUM(B21:I21)</f>
        <v>4</v>
      </c>
      <c r="K21" s="32">
        <v>1</v>
      </c>
      <c r="L21" s="190">
        <f>J21-K21</f>
        <v>3</v>
      </c>
      <c r="M21" s="34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</row>
    <row r="22" spans="1:203" s="6" customFormat="1" x14ac:dyDescent="0.35">
      <c r="A22" s="4" t="s">
        <v>22</v>
      </c>
      <c r="B22" s="109"/>
      <c r="C22" s="110"/>
      <c r="D22" s="111"/>
      <c r="E22" s="112"/>
      <c r="F22" s="113"/>
      <c r="G22" s="114" t="s">
        <v>36</v>
      </c>
      <c r="H22" s="109"/>
      <c r="I22" s="115"/>
      <c r="L22" s="189"/>
      <c r="M22" s="17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</row>
    <row r="23" spans="1:203" s="27" customFormat="1" ht="15" thickBot="1" x14ac:dyDescent="0.4">
      <c r="A23" s="26" t="s">
        <v>6</v>
      </c>
      <c r="B23" s="152"/>
      <c r="C23" s="153"/>
      <c r="D23" s="154"/>
      <c r="E23" s="154"/>
      <c r="F23" s="152"/>
      <c r="G23" s="153">
        <v>1</v>
      </c>
      <c r="H23" s="152"/>
      <c r="I23" s="153"/>
      <c r="J23" s="27">
        <f>SUM(B23:I23)</f>
        <v>1</v>
      </c>
      <c r="K23" s="28">
        <v>1</v>
      </c>
      <c r="L23" s="186">
        <f>J23-K23</f>
        <v>0</v>
      </c>
      <c r="M23" s="34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</row>
    <row r="24" spans="1:203" s="18" customFormat="1" ht="26" customHeight="1" x14ac:dyDescent="0.35">
      <c r="A24" s="16" t="s">
        <v>24</v>
      </c>
      <c r="B24" s="116" t="s">
        <v>24</v>
      </c>
      <c r="C24" s="117" t="s">
        <v>24</v>
      </c>
      <c r="D24" s="118"/>
      <c r="E24" s="119" t="s">
        <v>24</v>
      </c>
      <c r="F24" s="120"/>
      <c r="G24" s="121"/>
      <c r="H24" s="120" t="s">
        <v>33</v>
      </c>
      <c r="I24" s="122" t="s">
        <v>33</v>
      </c>
      <c r="L24" s="191"/>
      <c r="M24" s="17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</row>
    <row r="25" spans="1:203" s="29" customFormat="1" ht="15" thickBot="1" x14ac:dyDescent="0.4">
      <c r="A25" s="35" t="s">
        <v>6</v>
      </c>
      <c r="B25" s="163">
        <v>0</v>
      </c>
      <c r="C25" s="164">
        <v>0</v>
      </c>
      <c r="D25" s="165"/>
      <c r="E25" s="165">
        <v>0</v>
      </c>
      <c r="F25" s="163"/>
      <c r="G25" s="164"/>
      <c r="H25" s="163">
        <v>0</v>
      </c>
      <c r="I25" s="164">
        <v>0</v>
      </c>
      <c r="J25" s="29">
        <f>SUM(B25:I25)</f>
        <v>0</v>
      </c>
      <c r="K25" s="36"/>
      <c r="L25" s="192"/>
      <c r="M25" s="33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</row>
    <row r="26" spans="1:203" s="40" customFormat="1" ht="29" x14ac:dyDescent="0.35">
      <c r="A26" s="44" t="s">
        <v>41</v>
      </c>
      <c r="B26" s="197" t="s">
        <v>63</v>
      </c>
      <c r="C26" s="123"/>
      <c r="D26" s="124"/>
      <c r="E26" s="124"/>
      <c r="F26" s="125" t="s">
        <v>61</v>
      </c>
      <c r="G26" s="126" t="s">
        <v>61</v>
      </c>
      <c r="H26" s="126" t="s">
        <v>62</v>
      </c>
      <c r="I26" s="126" t="s">
        <v>62</v>
      </c>
      <c r="J26" s="45"/>
      <c r="K26" s="46"/>
      <c r="L26" s="193"/>
      <c r="M26" s="41"/>
    </row>
    <row r="27" spans="1:203" s="40" customFormat="1" ht="15" thickBot="1" x14ac:dyDescent="0.4">
      <c r="A27" s="30" t="s">
        <v>6</v>
      </c>
      <c r="B27" s="155">
        <v>0.5</v>
      </c>
      <c r="C27" s="156"/>
      <c r="D27" s="157"/>
      <c r="E27" s="157"/>
      <c r="F27" s="155"/>
      <c r="G27" s="156">
        <v>0.5</v>
      </c>
      <c r="H27" s="155"/>
      <c r="I27" s="156"/>
      <c r="J27" s="29">
        <f>SUM(B27:I27)</f>
        <v>1</v>
      </c>
      <c r="K27" s="36">
        <v>0.5</v>
      </c>
      <c r="L27" s="198">
        <f>J27-K27</f>
        <v>0.5</v>
      </c>
      <c r="M27" s="33"/>
    </row>
    <row r="28" spans="1:203" s="40" customFormat="1" x14ac:dyDescent="0.35">
      <c r="A28" s="43" t="s">
        <v>10</v>
      </c>
      <c r="B28" s="127"/>
      <c r="C28" s="128"/>
      <c r="D28" s="127"/>
      <c r="E28" s="127"/>
      <c r="F28" s="149" t="s">
        <v>49</v>
      </c>
      <c r="G28" s="128"/>
      <c r="H28" s="129"/>
      <c r="I28" s="128"/>
      <c r="J28" s="58"/>
      <c r="K28" s="53"/>
      <c r="L28" s="194"/>
      <c r="M28" s="59"/>
    </row>
    <row r="29" spans="1:203" s="12" customFormat="1" ht="15" thickBot="1" x14ac:dyDescent="0.4">
      <c r="A29" s="35" t="s">
        <v>6</v>
      </c>
      <c r="B29" s="166"/>
      <c r="C29" s="167"/>
      <c r="D29" s="168"/>
      <c r="E29" s="166"/>
      <c r="F29" s="169">
        <v>1</v>
      </c>
      <c r="G29" s="170"/>
      <c r="H29" s="171"/>
      <c r="I29" s="170"/>
      <c r="J29" s="29">
        <f t="shared" ref="J29" si="0">SUM(B29:I29)</f>
        <v>1</v>
      </c>
      <c r="K29" s="57">
        <v>12</v>
      </c>
      <c r="L29" s="195">
        <f>SUM(L8:L23)+(SUM(B29:I29))-K29</f>
        <v>5</v>
      </c>
      <c r="M29" s="177" t="s">
        <v>35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33"/>
      <c r="GC29" s="133"/>
      <c r="GD29" s="133"/>
      <c r="GE29" s="133"/>
      <c r="GF29" s="133"/>
      <c r="GG29" s="133"/>
      <c r="GH29" s="133"/>
      <c r="GI29" s="133"/>
      <c r="GJ29" s="133"/>
      <c r="GK29" s="133"/>
      <c r="GL29" s="133"/>
      <c r="GM29" s="133"/>
      <c r="GN29" s="133"/>
      <c r="GO29" s="133"/>
      <c r="GP29" s="133"/>
      <c r="GQ29" s="133"/>
      <c r="GR29" s="133"/>
      <c r="GS29" s="133"/>
      <c r="GT29" s="133"/>
      <c r="GU29" s="133"/>
    </row>
    <row r="30" spans="1:203" s="31" customFormat="1" ht="18" customHeight="1" thickBot="1" x14ac:dyDescent="0.4">
      <c r="A30" s="53" t="s">
        <v>39</v>
      </c>
      <c r="B30" s="53">
        <f>SUM(B7:B29)</f>
        <v>7</v>
      </c>
      <c r="C30" s="53">
        <f t="shared" ref="C30:I30" si="1">SUM(C7:C29)+B30</f>
        <v>14</v>
      </c>
      <c r="D30" s="53">
        <f t="shared" si="1"/>
        <v>21.5</v>
      </c>
      <c r="E30" s="53">
        <f t="shared" si="1"/>
        <v>27</v>
      </c>
      <c r="F30" s="53">
        <f t="shared" si="1"/>
        <v>33.5</v>
      </c>
      <c r="G30" s="53">
        <f t="shared" si="1"/>
        <v>40.5</v>
      </c>
      <c r="H30" s="53">
        <f t="shared" si="1"/>
        <v>46</v>
      </c>
      <c r="I30" s="61">
        <f t="shared" si="1"/>
        <v>51.5</v>
      </c>
      <c r="J30" s="64">
        <f>SUM(J7:J29)</f>
        <v>51.5</v>
      </c>
      <c r="K30" s="56">
        <f>SUM(K7:K29)</f>
        <v>46</v>
      </c>
      <c r="L30" s="144"/>
      <c r="M30" s="178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</row>
    <row r="31" spans="1:203" ht="16" thickTop="1" x14ac:dyDescent="0.35">
      <c r="A31" s="60" t="s">
        <v>40</v>
      </c>
      <c r="B31" s="49">
        <f>COUNT(first)-B32</f>
        <v>8</v>
      </c>
      <c r="C31" s="49">
        <f>COUNT(second)-C32</f>
        <v>7</v>
      </c>
      <c r="D31" s="50">
        <f>COUNT(third)-D32</f>
        <v>7</v>
      </c>
      <c r="E31" s="50">
        <f>COUNT(fourth)-E32</f>
        <v>7</v>
      </c>
      <c r="F31" s="49">
        <f>COUNT(Fifth)-F32</f>
        <v>7</v>
      </c>
      <c r="G31" s="49">
        <f>COUNT(sixth)-G32</f>
        <v>8</v>
      </c>
      <c r="H31" s="50">
        <f>COUNT(seventh)-H32</f>
        <v>7</v>
      </c>
      <c r="I31" s="55">
        <f>COUNT(eighth)-I32</f>
        <v>7</v>
      </c>
      <c r="J31" s="138"/>
      <c r="K31" s="139"/>
      <c r="L31" s="65"/>
      <c r="M31" s="139"/>
    </row>
    <row r="32" spans="1:203" s="48" customFormat="1" ht="16" thickBot="1" x14ac:dyDescent="0.4">
      <c r="A32" s="51" t="s">
        <v>38</v>
      </c>
      <c r="B32" s="52">
        <f>COUNTIF(first,"*Summer*")</f>
        <v>1</v>
      </c>
      <c r="C32" s="52">
        <f>COUNTIF(C6:C27,"*Summer*")</f>
        <v>1</v>
      </c>
      <c r="D32" s="52">
        <f t="shared" ref="D32:I32" si="2">COUNTIF(D6:D27,"*Summer*")</f>
        <v>1</v>
      </c>
      <c r="E32" s="52">
        <f t="shared" si="2"/>
        <v>0</v>
      </c>
      <c r="F32" s="52">
        <f t="shared" si="2"/>
        <v>0</v>
      </c>
      <c r="G32" s="52">
        <f t="shared" si="2"/>
        <v>0</v>
      </c>
      <c r="H32" s="52">
        <f t="shared" si="2"/>
        <v>0</v>
      </c>
      <c r="I32" s="54">
        <f t="shared" si="2"/>
        <v>0</v>
      </c>
      <c r="J32" s="140"/>
      <c r="K32" s="141"/>
      <c r="L32" s="142"/>
      <c r="M32" s="143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15" thickBot="1" x14ac:dyDescent="0.4">
      <c r="A33" s="136" t="s">
        <v>43</v>
      </c>
      <c r="B33" s="5"/>
      <c r="C33" s="5"/>
      <c r="E33" s="47"/>
      <c r="F33" s="10"/>
      <c r="G33" s="10"/>
      <c r="H33" s="10"/>
      <c r="I33" s="10"/>
    </row>
    <row r="34" spans="1:203" s="19" customFormat="1" x14ac:dyDescent="0.35">
      <c r="B34" s="37"/>
      <c r="F34" s="37"/>
      <c r="G34" s="37"/>
      <c r="H34" s="37"/>
      <c r="I34" s="37"/>
      <c r="J34" s="67"/>
      <c r="L34" s="68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</row>
    <row r="35" spans="1:203" s="19" customFormat="1" x14ac:dyDescent="0.35">
      <c r="B35" s="37"/>
      <c r="F35" s="69"/>
      <c r="G35" s="70"/>
      <c r="H35" s="37"/>
      <c r="I35" s="37"/>
      <c r="J35" s="67"/>
      <c r="L35" s="68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</row>
    <row r="36" spans="1:203" s="19" customFormat="1" x14ac:dyDescent="0.35">
      <c r="B36" s="37"/>
      <c r="F36" s="71"/>
      <c r="G36" s="70"/>
      <c r="H36" s="37"/>
      <c r="I36" s="37"/>
      <c r="J36" s="67"/>
      <c r="L36" s="68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</row>
    <row r="37" spans="1:203" s="62" customFormat="1" x14ac:dyDescent="0.35">
      <c r="A37" s="72"/>
      <c r="D37" s="73"/>
      <c r="E37" s="73"/>
      <c r="F37" s="74"/>
      <c r="G37" s="74"/>
      <c r="H37" s="74"/>
      <c r="I37" s="74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</row>
    <row r="38" spans="1:203" s="19" customFormat="1" ht="15.5" x14ac:dyDescent="0.35">
      <c r="A38" s="75"/>
      <c r="B38" s="76"/>
      <c r="C38" s="76"/>
      <c r="D38" s="77"/>
      <c r="E38" s="78"/>
      <c r="F38" s="76"/>
      <c r="G38" s="76"/>
      <c r="H38" s="77"/>
      <c r="I38" s="79"/>
      <c r="J38" s="67"/>
      <c r="L38" s="6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</row>
    <row r="39" spans="1:203" s="19" customFormat="1" ht="15.5" x14ac:dyDescent="0.35">
      <c r="A39" s="75"/>
      <c r="B39" s="80"/>
      <c r="C39" s="80"/>
      <c r="D39" s="81"/>
      <c r="E39" s="82"/>
      <c r="F39" s="80"/>
      <c r="G39" s="80"/>
      <c r="H39" s="81"/>
      <c r="I39" s="81"/>
      <c r="J39" s="67"/>
      <c r="L39" s="6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</row>
    <row r="40" spans="1:203" s="19" customFormat="1" ht="15.5" x14ac:dyDescent="0.35">
      <c r="A40" s="75"/>
      <c r="B40" s="80"/>
      <c r="C40" s="81"/>
      <c r="D40" s="81"/>
      <c r="E40" s="82"/>
      <c r="F40" s="80"/>
      <c r="G40" s="80"/>
      <c r="H40" s="81"/>
      <c r="I40" s="81"/>
      <c r="J40" s="67"/>
      <c r="L40" s="6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</row>
    <row r="41" spans="1:203" s="19" customFormat="1" x14ac:dyDescent="0.35">
      <c r="A41" s="20"/>
      <c r="B41" s="83"/>
      <c r="C41" s="84"/>
      <c r="D41" s="83"/>
      <c r="E41" s="83"/>
      <c r="F41" s="83"/>
      <c r="G41" s="83"/>
      <c r="H41" s="83"/>
      <c r="I41" s="83"/>
      <c r="J41" s="67"/>
      <c r="L41" s="6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</row>
    <row r="42" spans="1:203" s="19" customFormat="1" x14ac:dyDescent="0.35">
      <c r="C42" s="37"/>
      <c r="F42" s="37"/>
      <c r="G42" s="37"/>
      <c r="J42" s="67"/>
      <c r="L42" s="6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</row>
    <row r="43" spans="1:203" s="19" customFormat="1" x14ac:dyDescent="0.35">
      <c r="C43" s="37"/>
      <c r="F43" s="37"/>
      <c r="G43" s="37"/>
      <c r="J43" s="67"/>
      <c r="L43" s="6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</row>
    <row r="44" spans="1:203" x14ac:dyDescent="0.35">
      <c r="B44" s="5"/>
      <c r="C44" s="5"/>
      <c r="F44" s="5"/>
      <c r="G44" s="5"/>
    </row>
    <row r="45" spans="1:203" x14ac:dyDescent="0.35">
      <c r="B45" s="5"/>
      <c r="C45" s="5"/>
    </row>
  </sheetData>
  <sheetProtection sheet="1" objects="1" scenarios="1" selectLockedCells="1"/>
  <mergeCells count="7">
    <mergeCell ref="M29:M30"/>
    <mergeCell ref="A4:A5"/>
    <mergeCell ref="B3:I3"/>
    <mergeCell ref="B5:C5"/>
    <mergeCell ref="D5:E5"/>
    <mergeCell ref="F5:G5"/>
    <mergeCell ref="H5:I5"/>
  </mergeCells>
  <conditionalFormatting sqref="L7 L9 L11:L13 L15 L17 L19 L21 L23 L27 L29">
    <cfRule type="cellIs" dxfId="0" priority="3" operator="greaterThan">
      <formula>0</formula>
    </cfRule>
  </conditionalFormatting>
  <conditionalFormatting sqref="B31:I31">
    <cfRule type="cellIs" dxfId="2" priority="2" operator="equal">
      <formula>7</formula>
    </cfRule>
  </conditionalFormatting>
  <conditionalFormatting sqref="L23">
    <cfRule type="cellIs" dxfId="1" priority="1" operator="lessThan">
      <formula>0</formula>
    </cfRule>
  </conditionalFormatting>
  <pageMargins left="0.25" right="0.25" top="0.25" bottom="0.25" header="0.05" footer="0.05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eighth</vt:lpstr>
      <vt:lpstr>Sheet1!Fifth</vt:lpstr>
      <vt:lpstr>first</vt:lpstr>
      <vt:lpstr>fourth</vt:lpstr>
      <vt:lpstr>Sheet1!Print_Area</vt:lpstr>
      <vt:lpstr>second</vt:lpstr>
      <vt:lpstr>seventh</vt:lpstr>
      <vt:lpstr>sixth</vt:lpstr>
      <vt:lpstr>third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</dc:creator>
  <cp:lastModifiedBy>Erin</cp:lastModifiedBy>
  <cp:lastPrinted>2017-05-18T15:26:15Z</cp:lastPrinted>
  <dcterms:created xsi:type="dcterms:W3CDTF">2016-01-07T22:25:30Z</dcterms:created>
  <dcterms:modified xsi:type="dcterms:W3CDTF">2017-07-14T04:31:59Z</dcterms:modified>
</cp:coreProperties>
</file>